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11"/>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21F6C046-4EE5-CA44-9709-455E7EBACD88}" xr6:coauthVersionLast="47" xr6:coauthVersionMax="47" xr10:uidLastSave="{00000000-0000-0000-0000-000000000000}"/>
  <bookViews>
    <workbookView xWindow="1480" yWindow="-22180" windowWidth="25600" windowHeight="1608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13" i="12" l="1"/>
  <c r="E55" i="16"/>
  <c r="I13" i="13" l="1"/>
  <c r="G13" i="13" s="1"/>
  <c r="E28" i="12" s="1"/>
  <c r="I12" i="13"/>
  <c r="G12" i="13" s="1"/>
  <c r="E27" i="12" s="1"/>
  <c r="E52" i="16"/>
  <c r="I8" i="13" s="1"/>
  <c r="G8" i="13" s="1"/>
  <c r="E11" i="12" s="1"/>
  <c r="I7" i="13"/>
  <c r="G7" i="13" s="1"/>
  <c r="E10" i="12" s="1"/>
  <c r="I6" i="13"/>
  <c r="G6" i="13" s="1"/>
  <c r="E12" i="12" s="1"/>
  <c r="E46" i="16"/>
  <c r="I18" i="13" s="1"/>
  <c r="G18" i="13" s="1"/>
  <c r="E21" i="12" s="1"/>
  <c r="D11" i="16"/>
  <c r="D13" i="16" s="1"/>
  <c r="K9" i="13" s="1"/>
  <c r="G9" i="13" s="1"/>
  <c r="E44" i="16" l="1"/>
  <c r="I17" i="13" s="1"/>
  <c r="G17" i="13" s="1"/>
  <c r="E20" i="12" s="1"/>
  <c r="E40" i="16"/>
  <c r="I16" i="13" s="1"/>
  <c r="G16" i="13" s="1"/>
  <c r="E16" i="12" s="1"/>
</calcChain>
</file>

<file path=xl/sharedStrings.xml><?xml version="1.0" encoding="utf-8"?>
<sst xmlns="http://schemas.openxmlformats.org/spreadsheetml/2006/main" count="152" uniqueCount="110">
  <si>
    <t>Source</t>
  </si>
  <si>
    <t>Construction time</t>
  </si>
  <si>
    <t>years</t>
  </si>
  <si>
    <t>%</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</si>
  <si>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</si>
  <si>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</si>
  <si>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</si>
  <si>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</si>
  <si>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</si>
  <si>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</si>
  <si>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</si>
  <si>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</si>
  <si>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</si>
  <si>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</si>
  <si>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</si>
  <si>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</si>
  <si>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</si>
  <si>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</si>
  <si>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</si>
  <si>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</si>
  <si>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</si>
  <si>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</si>
  <si>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</si>
  <si>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</si>
  <si>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</si>
  <si>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</si>
  <si>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</si>
  <si>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</si>
  <si>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</si>
  <si>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</si>
  <si>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</si>
  <si>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</si>
  <si>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</si>
  <si>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</si>
  <si>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</si>
  <si>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</si>
  <si>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</si>
  <si>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</si>
  <si>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</si>
  <si>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</si>
  <si>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</si>
  <si>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</si>
  <si>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</si>
  <si>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</si>
  <si>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</si>
  <si>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</si>
  <si>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</si>
  <si>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</si>
  <si>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</si>
  <si>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</si>
  <si>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</si>
  <si>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</si>
  <si>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</si>
  <si>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</si>
  <si>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</si>
  <si>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</si>
  <si>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</si>
  <si>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</si>
  <si>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</si>
  <si>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</si>
  <si>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</si>
  <si>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</si>
  <si>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</si>
  <si>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</si>
  <si>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</si>
  <si>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</si>
  <si>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</si>
  <si>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</si>
  <si>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</si>
  <si>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</si>
  <si>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</si>
  <si>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</si>
  <si>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</si>
  <si>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</si>
  <si>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</si>
  <si>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</si>
  <si>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</si>
  <si>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</si>
  <si>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</si>
  <si>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</si>
  <si>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</si>
  <si>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</si>
  <si>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</si>
  <si>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</si>
  <si>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</si>
  <si>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</si>
  <si>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</si>
  <si>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</si>
  <si>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</si>
  <si>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</si>
  <si>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</si>
  <si>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</si>
  <si>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</si>
  <si>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</si>
  <si>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</si>
  <si>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</si>
  <si>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</si>
  <si>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</si>
  <si>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</si>
  <si>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</si>
  <si>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</si>
  <si>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</si>
  <si>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</si>
  <si>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</si>
  <si>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</si>
  <si>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</si>
  <si>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</si>
  <si>
    <t>Duplicate of</t>
  </si>
  <si>
    <t>energy_heat_backup_burner_ht_network_gas.xlsx</t>
  </si>
  <si>
    <t>energy_heat_backup_burner_lt_network_gas.ad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</si>
</sst>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66">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xf numFmtId="0" fontId="19" fillId="2" borderId="0" xfId="0" applyFont="1" applyFill="1" applyAlignment="1">
      <alignment vertical="center"/>
    </xf>
    <xf numFmtId="1" fontId="19" fillId="2" borderId="0" xfId="0" applyNumberFormat="1" applyFont="1" applyFill="1" applyAlignment="1">
      <alignment vertical="center"/>
    </xf>
    <xf numFmtId="1" fontId="19" fillId="2" borderId="0" xfId="0" applyNumberFormat="1" applyFont="1" applyFill="1" applyAlignment="1">
      <alignment horizontal="right" vertical="center"/>
    </xf>
    <xf numFmtId="2" fontId="19" fillId="2" borderId="0" xfId="0" applyNumberFormat="1" applyFont="1" applyFill="1" applyAlignment="1">
      <alignment horizontal="right" vertical="center"/>
    </xf>
    <xf numFmtId="0" fontId="19" fillId="0" borderId="0" xfId="0" applyFont="1" applyAlignment="1">
      <alignment horizontal="left" vertical="center"/>
    </xf>
    <xf numFmtId="0" fontId="19" fillId="2" borderId="0" xfId="0" applyFont="1" applyFill="1"/>
    <xf numFmtId="0" fontId="19" fillId="2" borderId="9" xfId="0" applyFont="1" applyFill="1" applyBorder="1"/>
    <xf numFmtId="0" fontId="19" fillId="2" borderId="4" xfId="0" applyFont="1" applyFill="1" applyBorder="1"/>
    <xf numFmtId="0" fontId="21" fillId="0" borderId="0" xfId="0" applyFont="1"/>
    <xf numFmtId="0" fontId="16" fillId="2" borderId="0" xfId="0" applyFont="1" applyFill="1"/>
    <xf numFmtId="0" fontId="20" fillId="0" borderId="0" xfId="0" applyFont="1"/>
    <xf numFmtId="0" fontId="19" fillId="2" borderId="6" xfId="0" applyFont="1" applyFill="1" applyBorder="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xf numFmtId="0" fontId="16" fillId="2" borderId="7" xfId="0" applyFont="1" applyFill="1" applyBorder="1"/>
    <xf numFmtId="0" fontId="19" fillId="0" borderId="0" xfId="0" applyFont="1"/>
    <xf numFmtId="0" fontId="21" fillId="3" borderId="0" xfId="0" applyFont="1" applyFill="1"/>
    <xf numFmtId="0" fontId="19" fillId="2" borderId="0" xfId="0" applyFont="1" applyFill="1" applyAlignment="1">
      <alignment horizontal="left" vertical="center"/>
    </xf>
    <xf numFmtId="0" fontId="15" fillId="2" borderId="18" xfId="0" applyFont="1" applyFill="1" applyBorder="1"/>
    <xf numFmtId="0" fontId="15" fillId="2" borderId="0" xfId="0" applyFont="1" applyFill="1"/>
    <xf numFmtId="0" fontId="15" fillId="0" borderId="0" xfId="0" applyFont="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xf numFmtId="49" fontId="27" fillId="2" borderId="0" xfId="0" applyNumberFormat="1" applyFont="1" applyFill="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Alignment="1">
      <alignment vertical="top"/>
    </xf>
    <xf numFmtId="0" fontId="26" fillId="2" borderId="0" xfId="0" applyFont="1" applyFill="1" applyAlignment="1">
      <alignment vertical="top" wrapText="1"/>
    </xf>
    <xf numFmtId="49" fontId="26" fillId="2" borderId="0" xfId="0" applyNumberFormat="1" applyFont="1" applyFill="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Alignment="1">
      <alignment vertical="top"/>
    </xf>
    <xf numFmtId="2" fontId="19" fillId="2" borderId="9" xfId="0" applyNumberFormat="1" applyFont="1" applyFill="1" applyBorder="1" applyAlignment="1">
      <alignment vertical="center"/>
    </xf>
    <xf numFmtId="0" fontId="26" fillId="2" borderId="0" xfId="0" applyFont="1" applyFill="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Font="1" applyFill="1" applyAlignment="1">
      <alignment horizontal="left" vertical="center"/>
    </xf>
    <xf numFmtId="1" fontId="14" fillId="2" borderId="0" xfId="0" applyNumberFormat="1" applyFont="1" applyFill="1" applyAlignment="1">
      <alignment vertical="center"/>
    </xf>
    <xf numFmtId="0" fontId="14" fillId="0" borderId="0" xfId="0" applyFont="1" applyAlignment="1">
      <alignment horizontal="left" vertical="center"/>
    </xf>
    <xf numFmtId="165" fontId="14" fillId="0" borderId="0" xfId="0" applyNumberFormat="1" applyFont="1" applyAlignment="1">
      <alignment vertical="center"/>
    </xf>
    <xf numFmtId="164" fontId="14" fillId="2" borderId="18" xfId="0" applyNumberFormat="1" applyFont="1" applyFill="1" applyBorder="1" applyAlignment="1">
      <alignment vertical="center"/>
    </xf>
    <xf numFmtId="165" fontId="14" fillId="2" borderId="0" xfId="0" applyNumberFormat="1" applyFont="1" applyFill="1" applyAlignment="1">
      <alignment vertical="center"/>
    </xf>
    <xf numFmtId="1" fontId="14" fillId="2" borderId="18" xfId="0" applyNumberFormat="1" applyFont="1" applyFill="1" applyBorder="1" applyAlignment="1">
      <alignment vertical="center"/>
    </xf>
    <xf numFmtId="2" fontId="14" fillId="2" borderId="0" xfId="0" applyNumberFormat="1" applyFont="1" applyFill="1" applyAlignment="1">
      <alignment horizontal="right" vertical="center"/>
    </xf>
    <xf numFmtId="1" fontId="14" fillId="2" borderId="0" xfId="0" applyNumberFormat="1" applyFont="1" applyFill="1" applyAlignment="1">
      <alignment horizontal="right" vertical="center"/>
    </xf>
    <xf numFmtId="10" fontId="14" fillId="2" borderId="0" xfId="0" applyNumberFormat="1" applyFont="1" applyFill="1" applyAlignment="1">
      <alignment horizontal="left" vertical="center" indent="2"/>
    </xf>
    <xf numFmtId="164" fontId="14" fillId="0" borderId="0" xfId="0" applyNumberFormat="1" applyFont="1" applyAlignment="1">
      <alignment horizontal="left" vertical="center" indent="2"/>
    </xf>
    <xf numFmtId="164" fontId="14" fillId="2" borderId="18" xfId="0" applyNumberFormat="1" applyFont="1" applyFill="1" applyBorder="1" applyAlignment="1">
      <alignment horizontal="right" vertical="center"/>
    </xf>
    <xf numFmtId="0" fontId="14" fillId="0" borderId="0" xfId="0" applyFont="1" applyAlignment="1">
      <alignment horizontal="left" vertical="center" indent="2"/>
    </xf>
    <xf numFmtId="1" fontId="14" fillId="2" borderId="21" xfId="0" applyNumberFormat="1" applyFont="1" applyFill="1" applyBorder="1" applyAlignment="1">
      <alignment horizontal="right" vertical="center"/>
    </xf>
    <xf numFmtId="164" fontId="14" fillId="2" borderId="20" xfId="0" applyNumberFormat="1" applyFont="1" applyFill="1" applyBorder="1" applyAlignment="1">
      <alignment horizontal="right" vertical="center"/>
    </xf>
    <xf numFmtId="3" fontId="14" fillId="0" borderId="11" xfId="0" applyNumberFormat="1" applyFont="1" applyBorder="1" applyAlignment="1">
      <alignment horizontal="left" vertical="center" indent="3"/>
    </xf>
    <xf numFmtId="2" fontId="14" fillId="2" borderId="18" xfId="0" applyNumberFormat="1" applyFont="1" applyFill="1" applyBorder="1" applyAlignment="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xf numFmtId="0" fontId="29" fillId="2" borderId="0" xfId="0" applyFont="1" applyFill="1"/>
    <xf numFmtId="0" fontId="12" fillId="2" borderId="18" xfId="0" applyFont="1" applyFill="1" applyBorder="1"/>
    <xf numFmtId="0" fontId="12" fillId="5" borderId="0" xfId="0" applyFont="1" applyFill="1"/>
    <xf numFmtId="0" fontId="12" fillId="6" borderId="0" xfId="0" applyFont="1" applyFill="1"/>
    <xf numFmtId="0" fontId="12" fillId="7" borderId="0" xfId="0" applyFont="1" applyFill="1"/>
    <xf numFmtId="0" fontId="12" fillId="8" borderId="0" xfId="0" applyFont="1" applyFill="1"/>
    <xf numFmtId="0" fontId="12" fillId="2" borderId="7" xfId="0" applyFont="1" applyFill="1" applyBorder="1"/>
    <xf numFmtId="0" fontId="12" fillId="9" borderId="0" xfId="0" applyFont="1" applyFill="1"/>
    <xf numFmtId="0" fontId="12" fillId="10" borderId="0" xfId="0" applyFont="1" applyFill="1"/>
    <xf numFmtId="0" fontId="12" fillId="11" borderId="0" xfId="0" applyFont="1" applyFill="1"/>
    <xf numFmtId="0" fontId="12" fillId="12" borderId="0" xfId="0" applyFont="1" applyFill="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xf numFmtId="2" fontId="15" fillId="2" borderId="0" xfId="0" applyNumberFormat="1" applyFont="1" applyFill="1"/>
    <xf numFmtId="164" fontId="15" fillId="2" borderId="20" xfId="0" applyNumberFormat="1" applyFont="1" applyFill="1" applyBorder="1"/>
    <xf numFmtId="164" fontId="15" fillId="2" borderId="0" xfId="0" applyNumberFormat="1" applyFont="1" applyFill="1"/>
    <xf numFmtId="0" fontId="25" fillId="2" borderId="19" xfId="0" applyFont="1" applyFill="1" applyBorder="1"/>
    <xf numFmtId="0" fontId="15" fillId="2" borderId="5" xfId="0" applyFont="1" applyFill="1" applyBorder="1"/>
    <xf numFmtId="0" fontId="12" fillId="0" borderId="0" xfId="0" applyFont="1" applyAlignment="1">
      <alignment horizontal="left" vertical="center"/>
    </xf>
    <xf numFmtId="0" fontId="12" fillId="2" borderId="0" xfId="0" applyFont="1" applyFill="1" applyAlignment="1">
      <alignment horizontal="left" vertical="center"/>
    </xf>
    <xf numFmtId="2" fontId="19" fillId="2" borderId="0" xfId="0" applyNumberFormat="1" applyFont="1" applyFill="1" applyAlignment="1">
      <alignment horizontal="left" vertical="center"/>
    </xf>
    <xf numFmtId="0" fontId="19" fillId="2" borderId="9" xfId="0" applyFont="1" applyFill="1" applyBorder="1" applyAlignment="1">
      <alignment vertical="center"/>
    </xf>
    <xf numFmtId="0" fontId="11" fillId="2" borderId="20" xfId="0" applyFont="1" applyFill="1" applyBorder="1"/>
    <xf numFmtId="0" fontId="11" fillId="0" borderId="0" xfId="0" applyFont="1" applyAlignment="1">
      <alignment horizontal="left" vertical="center"/>
    </xf>
    <xf numFmtId="0" fontId="10" fillId="2" borderId="21" xfId="0" applyFont="1" applyFill="1" applyBorder="1"/>
    <xf numFmtId="0" fontId="10" fillId="2" borderId="18" xfId="0" applyFont="1" applyFill="1" applyBorder="1"/>
    <xf numFmtId="164" fontId="8" fillId="0" borderId="0" xfId="0" applyNumberFormat="1" applyFont="1" applyAlignment="1">
      <alignment horizontal="left" vertical="center" indent="2"/>
    </xf>
    <xf numFmtId="0" fontId="7" fillId="2" borderId="0" xfId="0" applyFont="1" applyFill="1"/>
    <xf numFmtId="0" fontId="7" fillId="2" borderId="6"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5" fontId="6" fillId="0" borderId="0" xfId="0" applyNumberFormat="1" applyFont="1" applyAlignment="1">
      <alignment vertical="center"/>
    </xf>
    <xf numFmtId="10" fontId="6" fillId="2" borderId="0" xfId="0" applyNumberFormat="1" applyFont="1" applyFill="1" applyAlignment="1">
      <alignment horizontal="left" vertical="center" indent="2"/>
    </xf>
    <xf numFmtId="0" fontId="14" fillId="2" borderId="15" xfId="0" applyFont="1" applyFill="1" applyBorder="1"/>
    <xf numFmtId="0" fontId="19" fillId="2" borderId="19" xfId="0" applyFont="1" applyFill="1" applyBorder="1" applyAlignment="1">
      <alignment vertical="center"/>
    </xf>
    <xf numFmtId="0" fontId="19" fillId="2" borderId="5" xfId="0" applyFont="1" applyFill="1" applyBorder="1" applyAlignment="1">
      <alignment vertical="center"/>
    </xf>
    <xf numFmtId="0" fontId="14" fillId="0" borderId="5" xfId="0" applyFont="1" applyBorder="1"/>
    <xf numFmtId="0" fontId="6" fillId="0" borderId="5" xfId="0" applyFont="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xf numFmtId="0" fontId="4" fillId="0" borderId="5" xfId="0" applyFont="1" applyBorder="1"/>
    <xf numFmtId="0" fontId="4" fillId="2" borderId="6" xfId="0" applyFont="1" applyFill="1" applyBorder="1"/>
    <xf numFmtId="0" fontId="4" fillId="2" borderId="0" xfId="0" applyFont="1" applyFill="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xf numFmtId="2" fontId="14" fillId="2" borderId="18" xfId="0" applyNumberFormat="1" applyFont="1" applyFill="1" applyBorder="1" applyAlignment="1">
      <alignment vertical="center"/>
    </xf>
    <xf numFmtId="2" fontId="14" fillId="2" borderId="0" xfId="0" applyNumberFormat="1" applyFont="1" applyFill="1" applyAlignment="1">
      <alignment vertical="center"/>
    </xf>
    <xf numFmtId="165" fontId="3" fillId="0" borderId="0" xfId="0" applyNumberFormat="1" applyFont="1" applyAlignment="1">
      <alignment vertical="center"/>
    </xf>
    <xf numFmtId="166" fontId="14" fillId="2" borderId="18" xfId="0" applyNumberFormat="1" applyFont="1" applyFill="1" applyBorder="1" applyAlignment="1">
      <alignment vertical="center"/>
    </xf>
    <xf numFmtId="166" fontId="14" fillId="2" borderId="0" xfId="0" applyNumberFormat="1" applyFont="1" applyFill="1" applyAlignment="1">
      <alignment vertical="center"/>
    </xf>
    <xf numFmtId="0" fontId="3" fillId="0" borderId="0" xfId="0" applyFont="1" applyAlignment="1">
      <alignment horizontal="left" vertical="center" indent="2"/>
    </xf>
    <xf numFmtId="0" fontId="3" fillId="0" borderId="0" xfId="0" applyFont="1"/>
    <xf numFmtId="0" fontId="2" fillId="2" borderId="0" xfId="0" applyFont="1" applyFill="1"/>
    <xf numFmtId="0" fontId="28" fillId="4" borderId="18" xfId="0" applyFont="1" applyFill="1" applyBorder="1"/>
    <xf numFmtId="0" fontId="21" fillId="3" borderId="7" xfId="0" applyFont="1" applyFill="1" applyBorder="1"/>
    <xf numFmtId="0" fontId="20" fillId="3" borderId="8" xfId="0" applyFont="1" applyFill="1" applyBorder="1"/>
    <xf numFmtId="1" fontId="15" fillId="2" borderId="18" xfId="0" applyNumberFormat="1"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4"/>
  <sheetViews>
    <sheetView workbookViewId="0">
      <selection activeCell="G15" sqref="G15"/>
    </sheetView>
  </sheetViews>
  <sheetFormatPr baseColWidth="10" defaultColWidth="10.7109375" defaultRowHeight="16"/>
  <cols>
    <col min="1" max="1" width="3.42578125" style="25" customWidth="1"/>
    <col min="2" max="2" width="14.85546875" style="18" bestFit="1" customWidth="1"/>
    <col min="3" max="3" width="44.140625" style="18" customWidth="1"/>
    <col min="4" max="16384" width="10.7109375" style="18"/>
  </cols>
  <sheetData>
    <row r="1" spans="1:3" s="23" customFormat="1">
      <c r="A1" s="21"/>
      <c r="B1" s="22"/>
      <c r="C1" s="22"/>
    </row>
    <row r="2" spans="1:3" ht="21">
      <c r="A2" s="1"/>
      <c r="B2" s="24" t="s">
        <v>13</v>
      </c>
      <c r="C2" s="24"/>
    </row>
    <row r="3" spans="1:3">
      <c r="A3" s="1"/>
      <c r="B3" s="8"/>
      <c r="C3" s="8"/>
    </row>
    <row r="4" spans="1:3">
      <c r="A4" s="1"/>
      <c r="B4" s="2" t="s">
        <v>14</v>
      </c>
      <c r="C4" s="3" t="s">
        <v>109</v>
      </c>
    </row>
    <row r="5" spans="1:3">
      <c r="A5" s="1"/>
      <c r="B5" s="154" t="s">
        <v>107</v>
      </c>
      <c r="C5" s="155" t="s">
        <v>108</v>
      </c>
    </row>
    <row r="6" spans="1:3">
      <c r="A6" s="1"/>
      <c r="B6" s="4" t="s">
        <v>41</v>
      </c>
      <c r="C6" s="5" t="s">
        <v>104</v>
      </c>
    </row>
    <row r="7" spans="1:3">
      <c r="A7" s="1"/>
      <c r="B7" s="6" t="s">
        <v>16</v>
      </c>
      <c r="C7" s="7" t="s">
        <v>17</v>
      </c>
    </row>
    <row r="8" spans="1:3">
      <c r="A8" s="1"/>
      <c r="B8" s="8"/>
      <c r="C8" s="8"/>
    </row>
    <row r="9" spans="1:3">
      <c r="A9" s="1"/>
      <c r="B9" s="8"/>
      <c r="C9" s="8"/>
    </row>
    <row r="10" spans="1:3">
      <c r="A10" s="1"/>
      <c r="B10" s="85" t="s">
        <v>42</v>
      </c>
      <c r="C10" s="86"/>
    </row>
    <row r="11" spans="1:3">
      <c r="A11" s="1"/>
      <c r="B11" s="87"/>
      <c r="C11" s="88"/>
    </row>
    <row r="12" spans="1:3">
      <c r="A12" s="1"/>
      <c r="B12" s="87" t="s">
        <v>43</v>
      </c>
      <c r="C12" s="89" t="s">
        <v>44</v>
      </c>
    </row>
    <row r="13" spans="1:3" ht="17" thickBot="1">
      <c r="A13" s="1"/>
      <c r="B13" s="87"/>
      <c r="C13" s="14" t="s">
        <v>45</v>
      </c>
    </row>
    <row r="14" spans="1:3" ht="17" thickBot="1">
      <c r="A14" s="1"/>
      <c r="B14" s="87"/>
      <c r="C14" s="90" t="s">
        <v>46</v>
      </c>
    </row>
    <row r="15" spans="1:3">
      <c r="A15" s="1"/>
      <c r="B15" s="87"/>
      <c r="C15" s="88" t="s">
        <v>47</v>
      </c>
    </row>
    <row r="16" spans="1:3">
      <c r="A16" s="1"/>
      <c r="B16" s="87"/>
      <c r="C16" s="88"/>
    </row>
    <row r="17" spans="1:3">
      <c r="A17" s="1"/>
      <c r="B17" s="87" t="s">
        <v>48</v>
      </c>
      <c r="C17" s="91" t="s">
        <v>49</v>
      </c>
    </row>
    <row r="18" spans="1:3">
      <c r="A18" s="1"/>
      <c r="B18" s="87"/>
      <c r="C18" s="92" t="s">
        <v>50</v>
      </c>
    </row>
    <row r="19" spans="1:3">
      <c r="A19" s="1"/>
      <c r="B19" s="87"/>
      <c r="C19" s="93" t="s">
        <v>51</v>
      </c>
    </row>
    <row r="20" spans="1:3">
      <c r="A20" s="1"/>
      <c r="B20" s="87"/>
      <c r="C20" s="94" t="s">
        <v>52</v>
      </c>
    </row>
    <row r="21" spans="1:3">
      <c r="A21" s="1"/>
      <c r="B21" s="95"/>
      <c r="C21" s="96" t="s">
        <v>53</v>
      </c>
    </row>
    <row r="22" spans="1:3">
      <c r="A22" s="1"/>
      <c r="B22" s="95"/>
      <c r="C22" s="97" t="s">
        <v>54</v>
      </c>
    </row>
    <row r="23" spans="1:3">
      <c r="A23" s="1"/>
      <c r="B23" s="95"/>
      <c r="C23" s="98" t="s">
        <v>55</v>
      </c>
    </row>
    <row r="24" spans="1:3">
      <c r="B24" s="95"/>
      <c r="C24" s="99" t="s">
        <v>56</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30"/>
  <sheetViews>
    <sheetView tabSelected="1" topLeftCell="A8" workbookViewId="0">
      <selection activeCell="E14" sqref="E14"/>
    </sheetView>
  </sheetViews>
  <sheetFormatPr baseColWidth="10" defaultColWidth="10.7109375" defaultRowHeight="16"/>
  <cols>
    <col min="1" max="1" width="3.28515625" style="30" customWidth="1"/>
    <col min="2" max="2" width="3.7109375" style="30" customWidth="1"/>
    <col min="3" max="3" width="46" style="30" customWidth="1"/>
    <col min="4" max="4" width="12.7109375" style="30" customWidth="1"/>
    <col min="5" max="5" width="17.42578125" style="30" customWidth="1"/>
    <col min="6" max="6" width="4.42578125" style="30" customWidth="1"/>
    <col min="7" max="7" width="45" style="30" customWidth="1"/>
    <col min="8" max="8" width="5.140625" style="30" customWidth="1"/>
    <col min="9" max="9" width="51.42578125" style="30" customWidth="1"/>
    <col min="10" max="10" width="5.42578125" style="30" customWidth="1"/>
    <col min="11" max="16384" width="10.7109375" style="30"/>
  </cols>
  <sheetData>
    <row r="2" spans="2:10">
      <c r="B2" s="157" t="s">
        <v>71</v>
      </c>
      <c r="C2" s="158"/>
      <c r="D2" s="158"/>
      <c r="E2" s="159"/>
    </row>
    <row r="3" spans="2:10">
      <c r="B3" s="160"/>
      <c r="C3" s="161"/>
      <c r="D3" s="161"/>
      <c r="E3" s="162"/>
    </row>
    <row r="4" spans="2:10" ht="35" customHeight="1">
      <c r="B4" s="163"/>
      <c r="C4" s="164"/>
      <c r="D4" s="164"/>
      <c r="E4" s="165"/>
    </row>
    <row r="5" spans="2:10" ht="17" thickBot="1"/>
    <row r="6" spans="2:10">
      <c r="B6" s="32"/>
      <c r="C6" s="16"/>
      <c r="D6" s="16"/>
      <c r="E6" s="16"/>
      <c r="F6" s="16"/>
      <c r="G6" s="16"/>
      <c r="H6" s="16"/>
      <c r="I6" s="16"/>
      <c r="J6" s="33"/>
    </row>
    <row r="7" spans="2:10" s="38" customFormat="1" ht="19">
      <c r="B7" s="100"/>
      <c r="C7" s="15" t="s">
        <v>21</v>
      </c>
      <c r="D7" s="101" t="s">
        <v>11</v>
      </c>
      <c r="E7" s="15" t="s">
        <v>6</v>
      </c>
      <c r="F7" s="15"/>
      <c r="G7" s="15" t="s">
        <v>10</v>
      </c>
      <c r="H7" s="15"/>
      <c r="I7" s="15" t="s">
        <v>0</v>
      </c>
      <c r="J7" s="107"/>
    </row>
    <row r="8" spans="2:10" s="38" customFormat="1" ht="19">
      <c r="B8" s="20"/>
      <c r="C8" s="14"/>
      <c r="D8" s="27"/>
      <c r="E8" s="14"/>
      <c r="F8" s="14"/>
      <c r="G8" s="14"/>
      <c r="H8" s="14"/>
      <c r="I8" s="14"/>
      <c r="J8" s="39"/>
    </row>
    <row r="9" spans="2:10" s="38" customFormat="1" ht="20" thickBot="1">
      <c r="B9" s="20"/>
      <c r="C9" s="14" t="s">
        <v>66</v>
      </c>
      <c r="D9" s="27"/>
      <c r="E9" s="14"/>
      <c r="F9" s="14"/>
      <c r="G9" s="14"/>
      <c r="H9" s="14"/>
      <c r="I9" s="14"/>
      <c r="J9" s="39"/>
    </row>
    <row r="10" spans="2:10" s="38" customFormat="1" ht="20" thickBot="1">
      <c r="B10" s="20"/>
      <c r="C10" s="31" t="s">
        <v>39</v>
      </c>
      <c r="D10" s="17" t="s">
        <v>4</v>
      </c>
      <c r="E10" s="40">
        <f>'Research data'!G7</f>
        <v>1.03</v>
      </c>
      <c r="F10" s="31"/>
      <c r="G10" s="31"/>
      <c r="H10" s="26"/>
      <c r="I10" s="29"/>
      <c r="J10" s="39"/>
    </row>
    <row r="11" spans="2:10" ht="17" thickBot="1">
      <c r="B11" s="34"/>
      <c r="C11" s="31" t="s">
        <v>23</v>
      </c>
      <c r="D11" s="19" t="s">
        <v>4</v>
      </c>
      <c r="E11" s="40">
        <f>ROUND('Research data'!G8,2)</f>
        <v>0.98</v>
      </c>
      <c r="F11" s="31"/>
      <c r="G11" s="31"/>
      <c r="H11" s="31"/>
      <c r="I11" s="29"/>
      <c r="J11" s="108"/>
    </row>
    <row r="12" spans="2:10" ht="17" thickBot="1">
      <c r="B12" s="34"/>
      <c r="C12" s="31" t="s">
        <v>27</v>
      </c>
      <c r="D12" s="19" t="s">
        <v>40</v>
      </c>
      <c r="E12" s="41">
        <f>'Research data'!G6</f>
        <v>5</v>
      </c>
      <c r="F12" s="31"/>
      <c r="G12" s="31"/>
      <c r="H12" s="31"/>
      <c r="I12" s="29"/>
      <c r="J12" s="108"/>
    </row>
    <row r="13" spans="2:10" ht="17" thickBot="1">
      <c r="B13" s="34"/>
      <c r="C13" s="151" t="s">
        <v>88</v>
      </c>
      <c r="D13" s="19" t="s">
        <v>91</v>
      </c>
      <c r="E13" s="156">
        <f>ROUND('Research data'!G9,1)</f>
        <v>3942.7</v>
      </c>
      <c r="F13" s="31"/>
      <c r="G13" s="31"/>
      <c r="H13" s="31"/>
      <c r="I13" s="29"/>
      <c r="J13" s="108"/>
    </row>
    <row r="14" spans="2:10">
      <c r="B14" s="34"/>
      <c r="C14" s="61"/>
      <c r="D14" s="103"/>
      <c r="E14" s="104"/>
      <c r="G14" s="61"/>
      <c r="J14" s="108"/>
    </row>
    <row r="15" spans="2:10" ht="17" thickBot="1">
      <c r="B15" s="34"/>
      <c r="C15" s="14" t="s">
        <v>57</v>
      </c>
      <c r="D15" s="103"/>
      <c r="E15" s="104"/>
      <c r="G15" s="61"/>
      <c r="J15" s="108"/>
    </row>
    <row r="16" spans="2:10" ht="17" thickBot="1">
      <c r="B16" s="34"/>
      <c r="C16" s="31" t="s">
        <v>28</v>
      </c>
      <c r="D16" s="19" t="s">
        <v>22</v>
      </c>
      <c r="E16" s="41">
        <f>'Research data'!G16</f>
        <v>300000</v>
      </c>
      <c r="F16" s="31"/>
      <c r="G16" s="31"/>
      <c r="H16" s="31"/>
      <c r="I16" s="84"/>
      <c r="J16" s="108"/>
    </row>
    <row r="17" spans="2:10" ht="17" thickBot="1">
      <c r="B17" s="34"/>
      <c r="C17" s="31" t="s">
        <v>29</v>
      </c>
      <c r="D17" s="19" t="s">
        <v>22</v>
      </c>
      <c r="E17" s="41">
        <v>0</v>
      </c>
      <c r="F17" s="31"/>
      <c r="G17" s="31"/>
      <c r="H17" s="31"/>
      <c r="I17" s="29"/>
      <c r="J17" s="108"/>
    </row>
    <row r="18" spans="2:10" ht="17" thickBot="1">
      <c r="B18" s="34"/>
      <c r="C18" s="31" t="s">
        <v>9</v>
      </c>
      <c r="D18" s="19" t="s">
        <v>22</v>
      </c>
      <c r="E18" s="41">
        <v>0</v>
      </c>
      <c r="F18" s="31"/>
      <c r="G18" s="31"/>
      <c r="H18" s="31"/>
      <c r="I18" s="29"/>
      <c r="J18" s="108"/>
    </row>
    <row r="19" spans="2:10" ht="17" thickBot="1">
      <c r="B19" s="34"/>
      <c r="C19" s="31" t="s">
        <v>30</v>
      </c>
      <c r="D19" s="19" t="s">
        <v>22</v>
      </c>
      <c r="E19" s="41">
        <v>0</v>
      </c>
      <c r="F19" s="31"/>
      <c r="G19" s="31"/>
      <c r="H19" s="31"/>
      <c r="I19" s="29"/>
      <c r="J19" s="108"/>
    </row>
    <row r="20" spans="2:10" ht="17" thickBot="1">
      <c r="B20" s="34"/>
      <c r="C20" s="31" t="s">
        <v>31</v>
      </c>
      <c r="D20" s="19" t="s">
        <v>38</v>
      </c>
      <c r="E20" s="102">
        <f>'Research data'!G17</f>
        <v>10000</v>
      </c>
      <c r="F20" s="31"/>
      <c r="G20" s="31"/>
      <c r="H20" s="31"/>
      <c r="I20" s="84"/>
      <c r="J20" s="108"/>
    </row>
    <row r="21" spans="2:10" ht="17" thickBot="1">
      <c r="B21" s="34"/>
      <c r="C21" s="31" t="s">
        <v>32</v>
      </c>
      <c r="D21" s="19" t="s">
        <v>37</v>
      </c>
      <c r="E21" s="40">
        <f>'Research data'!G18</f>
        <v>5</v>
      </c>
      <c r="F21" s="31"/>
      <c r="G21" s="31"/>
      <c r="H21" s="31"/>
      <c r="I21" s="84"/>
      <c r="J21" s="108"/>
    </row>
    <row r="22" spans="2:10" ht="17" thickBot="1">
      <c r="B22" s="34"/>
      <c r="C22" s="31" t="s">
        <v>33</v>
      </c>
      <c r="D22" s="19" t="s">
        <v>37</v>
      </c>
      <c r="E22" s="105">
        <v>0</v>
      </c>
      <c r="F22" s="31"/>
      <c r="G22" s="31"/>
      <c r="H22" s="31"/>
      <c r="I22" s="113"/>
      <c r="J22" s="108"/>
    </row>
    <row r="23" spans="2:10" ht="17" thickBot="1">
      <c r="B23" s="34"/>
      <c r="C23" s="31" t="s">
        <v>36</v>
      </c>
      <c r="D23" s="19"/>
      <c r="E23" s="41">
        <v>0.04</v>
      </c>
      <c r="F23" s="31"/>
      <c r="G23" s="31"/>
      <c r="H23" s="31"/>
      <c r="I23" s="153" t="s">
        <v>106</v>
      </c>
      <c r="J23" s="108"/>
    </row>
    <row r="24" spans="2:10" ht="17" thickBot="1">
      <c r="B24" s="34"/>
      <c r="C24" s="31" t="s">
        <v>26</v>
      </c>
      <c r="D24" s="19" t="s">
        <v>8</v>
      </c>
      <c r="E24" s="41">
        <v>1</v>
      </c>
      <c r="F24" s="31"/>
      <c r="G24" s="31"/>
      <c r="H24" s="31"/>
      <c r="I24" s="29"/>
      <c r="J24" s="108"/>
    </row>
    <row r="25" spans="2:10">
      <c r="B25" s="34"/>
      <c r="C25" s="31"/>
      <c r="D25" s="19"/>
      <c r="E25" s="106"/>
      <c r="F25" s="31"/>
      <c r="G25" s="31"/>
      <c r="H25" s="31"/>
      <c r="J25" s="108"/>
    </row>
    <row r="26" spans="2:10">
      <c r="B26" s="34"/>
      <c r="C26" s="14" t="s">
        <v>7</v>
      </c>
      <c r="D26" s="103"/>
      <c r="E26" s="106"/>
      <c r="J26" s="108"/>
    </row>
    <row r="27" spans="2:10" ht="17" thickBot="1">
      <c r="B27" s="34"/>
      <c r="C27" s="31" t="s">
        <v>34</v>
      </c>
      <c r="D27" s="19" t="s">
        <v>2</v>
      </c>
      <c r="E27" s="102">
        <f>'Research data'!G12</f>
        <v>0.5</v>
      </c>
      <c r="F27" s="31"/>
      <c r="G27" s="31"/>
      <c r="H27" s="31"/>
      <c r="I27" s="115"/>
      <c r="J27" s="108"/>
    </row>
    <row r="28" spans="2:10" ht="17" thickBot="1">
      <c r="B28" s="34"/>
      <c r="C28" s="31" t="s">
        <v>35</v>
      </c>
      <c r="D28" s="19" t="s">
        <v>2</v>
      </c>
      <c r="E28" s="41">
        <f>'Research data'!G13</f>
        <v>25</v>
      </c>
      <c r="F28" s="31"/>
      <c r="G28" s="31"/>
      <c r="H28" s="31"/>
      <c r="I28" s="116"/>
      <c r="J28" s="108"/>
    </row>
    <row r="29" spans="2:10" ht="17" thickBot="1">
      <c r="B29" s="34"/>
      <c r="C29" s="31" t="s">
        <v>24</v>
      </c>
      <c r="D29" s="19" t="s">
        <v>4</v>
      </c>
      <c r="E29" s="41">
        <v>0</v>
      </c>
      <c r="F29" s="31"/>
      <c r="G29" s="31"/>
      <c r="H29" s="31"/>
      <c r="I29" s="29"/>
      <c r="J29" s="108"/>
    </row>
    <row r="30" spans="2:10" ht="20" customHeight="1" thickBot="1">
      <c r="B30" s="35"/>
      <c r="C30" s="36"/>
      <c r="D30" s="36"/>
      <c r="E30" s="36"/>
      <c r="F30" s="36"/>
      <c r="G30" s="36"/>
      <c r="H30" s="36"/>
      <c r="I30" s="36"/>
      <c r="J30" s="37"/>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19"/>
  <sheetViews>
    <sheetView workbookViewId="0">
      <selection activeCell="G11" sqref="G11"/>
    </sheetView>
  </sheetViews>
  <sheetFormatPr baseColWidth="10" defaultColWidth="10.7109375" defaultRowHeight="16"/>
  <cols>
    <col min="1" max="2" width="3.42578125" style="61" customWidth="1"/>
    <col min="3" max="3" width="35.85546875" style="61" customWidth="1"/>
    <col min="4" max="4" width="16.42578125" style="61" hidden="1" customWidth="1"/>
    <col min="5" max="5" width="13.85546875" style="61" hidden="1" customWidth="1"/>
    <col min="6" max="6" width="12.42578125" style="61" customWidth="1"/>
    <col min="7" max="7" width="10.7109375" style="61" customWidth="1"/>
    <col min="8" max="8" width="4.7109375" style="61" customWidth="1"/>
    <col min="9" max="9" width="9.85546875" style="62" customWidth="1"/>
    <col min="10" max="10" width="3" style="62" customWidth="1"/>
    <col min="11" max="11" width="8.7109375" style="62" customWidth="1"/>
    <col min="12" max="12" width="60" style="61" customWidth="1"/>
    <col min="13" max="16384" width="10.7109375" style="61"/>
  </cols>
  <sheetData>
    <row r="1" spans="2:12" ht="17" thickBot="1"/>
    <row r="2" spans="2:12">
      <c r="B2" s="63"/>
      <c r="C2" s="64"/>
      <c r="D2" s="64"/>
      <c r="E2" s="64"/>
      <c r="F2" s="64"/>
      <c r="G2" s="64"/>
      <c r="H2" s="64"/>
      <c r="I2" s="65"/>
      <c r="J2" s="65"/>
      <c r="K2" s="65"/>
      <c r="L2" s="126"/>
    </row>
    <row r="3" spans="2:12" s="14" customFormat="1">
      <c r="B3" s="20"/>
      <c r="C3" s="112" t="s">
        <v>59</v>
      </c>
      <c r="D3" s="9"/>
      <c r="E3" s="9"/>
      <c r="F3" s="112" t="s">
        <v>11</v>
      </c>
      <c r="G3" s="112" t="s">
        <v>53</v>
      </c>
      <c r="H3" s="112"/>
      <c r="I3" s="59" t="s">
        <v>73</v>
      </c>
      <c r="J3" s="59"/>
      <c r="K3" s="14" t="s">
        <v>90</v>
      </c>
      <c r="L3" s="127" t="s">
        <v>65</v>
      </c>
    </row>
    <row r="4" spans="2:12">
      <c r="B4" s="66"/>
      <c r="C4" s="67"/>
      <c r="D4" s="67"/>
      <c r="E4" s="67"/>
      <c r="F4" s="67"/>
      <c r="G4" s="68"/>
      <c r="H4" s="68"/>
      <c r="I4" s="111"/>
      <c r="J4" s="111"/>
      <c r="K4" s="111"/>
      <c r="L4" s="128"/>
    </row>
    <row r="5" spans="2:12" ht="17" thickBot="1">
      <c r="B5" s="66"/>
      <c r="C5" s="28" t="s">
        <v>58</v>
      </c>
      <c r="D5" s="28"/>
      <c r="E5" s="28"/>
      <c r="F5" s="28"/>
      <c r="G5" s="10"/>
      <c r="H5" s="10"/>
      <c r="I5" s="10"/>
      <c r="J5" s="10"/>
      <c r="K5" s="10"/>
      <c r="L5" s="129"/>
    </row>
    <row r="6" spans="2:12" ht="17" thickBot="1">
      <c r="B6" s="66"/>
      <c r="C6" s="150" t="s">
        <v>27</v>
      </c>
      <c r="D6" s="69"/>
      <c r="E6" s="69"/>
      <c r="F6" s="70" t="s">
        <v>40</v>
      </c>
      <c r="G6" s="71">
        <f>I6</f>
        <v>5</v>
      </c>
      <c r="H6" s="72"/>
      <c r="I6" s="71">
        <f>Notes!E37</f>
        <v>5</v>
      </c>
      <c r="J6" s="68"/>
      <c r="K6" s="68"/>
      <c r="L6" s="129"/>
    </row>
    <row r="7" spans="2:12" ht="17" thickBot="1">
      <c r="B7" s="66"/>
      <c r="C7" s="150" t="s">
        <v>39</v>
      </c>
      <c r="D7" s="69"/>
      <c r="E7" s="69"/>
      <c r="F7" s="124" t="s">
        <v>3</v>
      </c>
      <c r="G7" s="145">
        <f>I7</f>
        <v>1.03</v>
      </c>
      <c r="H7" s="72"/>
      <c r="I7" s="145">
        <f>Notes!E36</f>
        <v>1.03</v>
      </c>
      <c r="J7" s="68"/>
      <c r="K7" s="68"/>
      <c r="L7" s="130"/>
    </row>
    <row r="8" spans="2:12" ht="17" thickBot="1">
      <c r="B8" s="66"/>
      <c r="C8" s="150" t="s">
        <v>23</v>
      </c>
      <c r="D8" s="69"/>
      <c r="E8" s="69"/>
      <c r="F8" s="147" t="s">
        <v>3</v>
      </c>
      <c r="G8" s="148">
        <f>I8</f>
        <v>0.98230769230769233</v>
      </c>
      <c r="H8" s="149"/>
      <c r="I8" s="148">
        <f>Notes!E52</f>
        <v>0.98230769230769233</v>
      </c>
      <c r="J8" s="68"/>
      <c r="K8" s="68"/>
      <c r="L8" s="130"/>
    </row>
    <row r="9" spans="2:12" ht="17" thickBot="1">
      <c r="B9" s="66"/>
      <c r="C9" s="150" t="s">
        <v>88</v>
      </c>
      <c r="D9" s="69"/>
      <c r="E9" s="69"/>
      <c r="F9" s="147" t="s">
        <v>91</v>
      </c>
      <c r="G9" s="145">
        <f>K9</f>
        <v>3942.652329749104</v>
      </c>
      <c r="H9" s="72"/>
      <c r="I9" s="146"/>
      <c r="J9" s="68"/>
      <c r="K9" s="71">
        <f>Notes!D13</f>
        <v>3942.652329749104</v>
      </c>
      <c r="L9" s="130"/>
    </row>
    <row r="10" spans="2:12">
      <c r="B10" s="66"/>
      <c r="C10" s="125"/>
      <c r="D10" s="76"/>
      <c r="E10" s="76"/>
      <c r="G10" s="74"/>
      <c r="H10" s="74"/>
      <c r="I10" s="74"/>
      <c r="J10" s="74"/>
      <c r="K10" s="74"/>
      <c r="L10" s="129"/>
    </row>
    <row r="11" spans="2:12" ht="17" thickBot="1">
      <c r="B11" s="66"/>
      <c r="C11" s="28" t="s">
        <v>7</v>
      </c>
      <c r="D11" s="28"/>
      <c r="E11" s="28"/>
      <c r="F11" s="28"/>
      <c r="G11" s="11"/>
      <c r="H11" s="11"/>
      <c r="I11" s="12"/>
      <c r="J11" s="12"/>
      <c r="K11" s="12"/>
      <c r="L11" s="131"/>
    </row>
    <row r="12" spans="2:12" ht="17" thickBot="1">
      <c r="B12" s="66"/>
      <c r="C12" s="117" t="s">
        <v>1</v>
      </c>
      <c r="D12" s="77"/>
      <c r="E12" s="77"/>
      <c r="F12" s="70" t="s">
        <v>2</v>
      </c>
      <c r="G12" s="78">
        <f>I12</f>
        <v>0.5</v>
      </c>
      <c r="H12" s="74"/>
      <c r="I12" s="71">
        <f>Notes!E51</f>
        <v>0.5</v>
      </c>
      <c r="J12" s="75"/>
      <c r="K12" s="71"/>
      <c r="L12" s="132"/>
    </row>
    <row r="13" spans="2:12" ht="17" thickBot="1">
      <c r="B13" s="66"/>
      <c r="C13" s="79" t="s">
        <v>5</v>
      </c>
      <c r="D13" s="79"/>
      <c r="E13" s="79"/>
      <c r="F13" s="70" t="s">
        <v>2</v>
      </c>
      <c r="G13" s="80">
        <f>I13</f>
        <v>25</v>
      </c>
      <c r="H13" s="74"/>
      <c r="I13" s="71">
        <f>Notes!E50</f>
        <v>25</v>
      </c>
      <c r="J13" s="75"/>
      <c r="K13" s="73"/>
      <c r="L13" s="139"/>
    </row>
    <row r="14" spans="2:12">
      <c r="B14" s="66"/>
      <c r="C14" s="28"/>
      <c r="D14" s="28"/>
      <c r="E14" s="28"/>
      <c r="F14" s="28"/>
      <c r="G14" s="12"/>
      <c r="H14" s="12"/>
      <c r="I14" s="75"/>
      <c r="J14" s="75"/>
      <c r="K14" s="75"/>
      <c r="L14" s="129"/>
    </row>
    <row r="15" spans="2:12" ht="17" thickBot="1">
      <c r="B15" s="66"/>
      <c r="C15" s="13" t="s">
        <v>61</v>
      </c>
      <c r="D15" s="13"/>
      <c r="E15" s="13"/>
      <c r="F15" s="13"/>
      <c r="G15" s="12"/>
      <c r="H15" s="12"/>
      <c r="I15" s="12"/>
      <c r="J15" s="12"/>
      <c r="K15" s="12"/>
      <c r="L15" s="129"/>
    </row>
    <row r="16" spans="2:12" ht="17" thickBot="1">
      <c r="B16" s="66"/>
      <c r="C16" s="109" t="s">
        <v>62</v>
      </c>
      <c r="D16" s="13"/>
      <c r="E16" s="13"/>
      <c r="F16" s="109" t="s">
        <v>22</v>
      </c>
      <c r="G16" s="78">
        <f>I16</f>
        <v>300000</v>
      </c>
      <c r="H16" s="12"/>
      <c r="I16" s="78">
        <f>Notes!E40</f>
        <v>300000</v>
      </c>
      <c r="J16" s="74"/>
      <c r="K16" s="74"/>
      <c r="L16" s="133"/>
    </row>
    <row r="17" spans="2:12" ht="17" thickBot="1">
      <c r="B17" s="66"/>
      <c r="C17" s="109" t="s">
        <v>63</v>
      </c>
      <c r="D17" s="28"/>
      <c r="E17" s="28"/>
      <c r="F17" s="110" t="s">
        <v>60</v>
      </c>
      <c r="G17" s="81">
        <f>I17</f>
        <v>10000</v>
      </c>
      <c r="H17" s="12"/>
      <c r="I17" s="83">
        <f>Notes!E44</f>
        <v>10000</v>
      </c>
      <c r="J17" s="74"/>
      <c r="K17" s="74"/>
      <c r="L17" s="133"/>
    </row>
    <row r="18" spans="2:12" ht="17" thickBot="1">
      <c r="B18" s="66"/>
      <c r="C18" s="114" t="s">
        <v>64</v>
      </c>
      <c r="D18" s="82"/>
      <c r="E18" s="82"/>
      <c r="F18" s="70" t="s">
        <v>37</v>
      </c>
      <c r="G18" s="78">
        <f>I18</f>
        <v>5</v>
      </c>
      <c r="H18" s="74"/>
      <c r="I18" s="83">
        <f>Notes!E46</f>
        <v>5</v>
      </c>
      <c r="J18" s="74"/>
      <c r="K18" s="74"/>
      <c r="L18" s="133"/>
    </row>
    <row r="19" spans="2:12" ht="17" thickBot="1">
      <c r="B19" s="134"/>
      <c r="C19" s="135"/>
      <c r="D19" s="135"/>
      <c r="E19" s="135"/>
      <c r="F19" s="135"/>
      <c r="G19" s="135"/>
      <c r="H19" s="135"/>
      <c r="I19" s="136"/>
      <c r="J19" s="136"/>
      <c r="K19" s="136"/>
      <c r="L19" s="137"/>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2" customWidth="1"/>
    <col min="2" max="2" width="2.42578125" style="42" customWidth="1"/>
    <col min="3" max="3" width="28.7109375" style="42" customWidth="1"/>
    <col min="4" max="4" width="3.140625" style="42" customWidth="1"/>
    <col min="5" max="5" width="16.140625" style="42" customWidth="1"/>
    <col min="6" max="6" width="10.28515625" style="42" customWidth="1"/>
    <col min="7" max="9" width="12.140625" style="42" customWidth="1"/>
    <col min="10" max="10" width="35.140625" style="43" customWidth="1"/>
    <col min="11" max="11" width="37.42578125" style="42" customWidth="1"/>
    <col min="12" max="16384" width="33.140625" style="42"/>
  </cols>
  <sheetData>
    <row r="1" spans="2:11" ht="17" thickBot="1"/>
    <row r="2" spans="2:11">
      <c r="B2" s="44"/>
      <c r="C2" s="45"/>
      <c r="D2" s="45"/>
      <c r="E2" s="45"/>
      <c r="F2" s="45"/>
      <c r="G2" s="45"/>
      <c r="H2" s="45"/>
      <c r="I2" s="45"/>
      <c r="J2" s="46"/>
      <c r="K2" s="45"/>
    </row>
    <row r="3" spans="2:11">
      <c r="B3" s="47"/>
      <c r="C3" s="48" t="s">
        <v>18</v>
      </c>
      <c r="D3" s="48"/>
      <c r="E3" s="48"/>
      <c r="F3" s="48"/>
      <c r="G3" s="48"/>
      <c r="H3" s="48"/>
      <c r="I3" s="48"/>
      <c r="J3" s="49"/>
    </row>
    <row r="4" spans="2:11">
      <c r="B4" s="47"/>
    </row>
    <row r="5" spans="2:11">
      <c r="B5" s="50"/>
      <c r="C5" s="51" t="s">
        <v>19</v>
      </c>
      <c r="D5" s="51"/>
      <c r="E5" s="51" t="s">
        <v>0</v>
      </c>
      <c r="F5" s="51" t="s">
        <v>15</v>
      </c>
      <c r="G5" s="51" t="s">
        <v>20</v>
      </c>
      <c r="H5" s="51" t="s">
        <v>68</v>
      </c>
      <c r="I5" s="51" t="s">
        <v>70</v>
      </c>
      <c r="J5" s="52" t="s">
        <v>69</v>
      </c>
      <c r="K5" s="51" t="s">
        <v>12</v>
      </c>
    </row>
    <row r="6" spans="2:11">
      <c r="B6" s="47"/>
      <c r="C6" s="48"/>
      <c r="D6" s="48"/>
      <c r="E6" s="48"/>
      <c r="F6" s="48"/>
      <c r="G6" s="48"/>
      <c r="H6" s="48"/>
      <c r="I6" s="48"/>
      <c r="J6" s="49"/>
      <c r="K6" s="48"/>
    </row>
    <row r="7" spans="2:11" ht="34">
      <c r="B7" s="47"/>
      <c r="C7" s="53" t="s">
        <v>92</v>
      </c>
      <c r="D7" s="57"/>
      <c r="E7" s="53" t="s">
        <v>97</v>
      </c>
      <c r="F7" s="54" t="s">
        <v>93</v>
      </c>
      <c r="G7" s="55" t="s">
        <v>94</v>
      </c>
      <c r="H7" s="55"/>
      <c r="I7" s="55" t="s">
        <v>95</v>
      </c>
      <c r="J7" s="55" t="s">
        <v>96</v>
      </c>
      <c r="K7" s="53"/>
    </row>
    <row r="8" spans="2:11">
      <c r="B8" s="47"/>
      <c r="C8" s="57"/>
      <c r="D8" s="57"/>
      <c r="E8" s="53"/>
      <c r="F8" s="54"/>
      <c r="G8" s="55"/>
      <c r="H8" s="55"/>
      <c r="I8" s="55"/>
      <c r="J8" s="55"/>
      <c r="K8" s="53"/>
    </row>
    <row r="9" spans="2:11" ht="34">
      <c r="B9" s="47"/>
      <c r="C9" s="57" t="s">
        <v>98</v>
      </c>
      <c r="D9" s="57"/>
      <c r="E9" s="53" t="s">
        <v>73</v>
      </c>
      <c r="F9" s="54" t="s">
        <v>101</v>
      </c>
      <c r="G9" s="55" t="s">
        <v>102</v>
      </c>
      <c r="H9" s="55"/>
      <c r="I9" s="55" t="s">
        <v>95</v>
      </c>
      <c r="J9" s="55" t="s">
        <v>103</v>
      </c>
      <c r="K9" s="53"/>
    </row>
    <row r="10" spans="2:11">
      <c r="B10" s="47"/>
      <c r="C10" s="57" t="s">
        <v>99</v>
      </c>
      <c r="D10" s="57"/>
      <c r="E10" s="53"/>
      <c r="F10" s="54"/>
      <c r="G10" s="55"/>
      <c r="H10" s="55"/>
      <c r="I10" s="55"/>
      <c r="J10" s="55"/>
      <c r="K10" s="53"/>
    </row>
    <row r="11" spans="2:11">
      <c r="B11" s="47"/>
      <c r="C11" s="53" t="s">
        <v>100</v>
      </c>
      <c r="D11" s="53"/>
      <c r="F11" s="53"/>
      <c r="G11" s="60"/>
      <c r="H11" s="60"/>
      <c r="I11" s="53"/>
      <c r="J11" s="58"/>
      <c r="K11" s="56"/>
    </row>
    <row r="12" spans="2:11">
      <c r="B12" s="47"/>
      <c r="C12" s="53" t="s">
        <v>23</v>
      </c>
      <c r="D12" s="53"/>
      <c r="F12" s="53"/>
      <c r="G12" s="60"/>
      <c r="H12" s="60"/>
      <c r="I12" s="53"/>
      <c r="J12" s="58"/>
      <c r="K12" s="56"/>
    </row>
    <row r="13" spans="2:11">
      <c r="B13" s="47"/>
      <c r="C13" s="53"/>
      <c r="D13" s="53"/>
      <c r="F13" s="53"/>
      <c r="G13" s="60"/>
      <c r="H13" s="60"/>
      <c r="I13" s="53"/>
      <c r="J13" s="58"/>
      <c r="K13" s="56"/>
    </row>
    <row r="14" spans="2:11">
      <c r="B14" s="47"/>
      <c r="C14" s="57"/>
      <c r="D14" s="53"/>
      <c r="F14" s="53"/>
      <c r="G14" s="60"/>
      <c r="H14" s="60"/>
      <c r="I14" s="53"/>
      <c r="J14" s="58"/>
      <c r="K14" s="56"/>
    </row>
    <row r="15" spans="2:11">
      <c r="B15" s="47"/>
      <c r="C15" s="57"/>
      <c r="D15" s="53"/>
      <c r="F15" s="53"/>
      <c r="G15" s="60"/>
      <c r="H15" s="60"/>
      <c r="I15" s="53"/>
      <c r="J15" s="58"/>
      <c r="K15" s="56"/>
    </row>
    <row r="16" spans="2:11">
      <c r="B16" s="47"/>
      <c r="C16" s="57"/>
      <c r="D16" s="53"/>
      <c r="F16" s="53"/>
      <c r="G16" s="60"/>
      <c r="H16" s="60"/>
      <c r="I16" s="53"/>
      <c r="J16" s="58"/>
      <c r="K16" s="53"/>
    </row>
    <row r="17" spans="2:3">
      <c r="B17" s="47"/>
    </row>
    <row r="18" spans="2:3">
      <c r="B18" s="47"/>
      <c r="C18" s="57"/>
    </row>
    <row r="19" spans="2:3">
      <c r="B19" s="47"/>
      <c r="C19" s="143"/>
    </row>
    <row r="20" spans="2:3">
      <c r="B20" s="47"/>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18" customWidth="1"/>
    <col min="2" max="2" width="4.7109375" style="118" customWidth="1"/>
    <col min="3" max="3" width="11.28515625" style="118" customWidth="1"/>
    <col min="4" max="4" width="58.42578125" style="118" customWidth="1"/>
    <col min="5" max="16384" width="10.7109375" style="118"/>
  </cols>
  <sheetData>
    <row r="2" spans="2:15" ht="17" thickBot="1"/>
    <row r="3" spans="2:15" s="14" customFormat="1">
      <c r="B3" s="121"/>
      <c r="C3" s="122" t="s">
        <v>0</v>
      </c>
      <c r="D3" s="122"/>
      <c r="E3" s="122" t="s">
        <v>67</v>
      </c>
      <c r="F3" s="122"/>
      <c r="G3" s="122"/>
      <c r="H3" s="122"/>
      <c r="I3" s="122"/>
      <c r="J3" s="122"/>
      <c r="K3" s="122"/>
      <c r="L3" s="122"/>
      <c r="M3" s="122"/>
      <c r="N3" s="122"/>
      <c r="O3" s="123"/>
    </row>
    <row r="4" spans="2:15">
      <c r="B4" s="119"/>
      <c r="O4" s="120"/>
    </row>
    <row r="5" spans="2:15">
      <c r="B5" s="119"/>
      <c r="O5" s="120"/>
    </row>
    <row r="6" spans="2:15">
      <c r="B6" s="119"/>
      <c r="O6" s="120"/>
    </row>
    <row r="7" spans="2:15">
      <c r="B7" s="119"/>
      <c r="C7" s="144" t="s">
        <v>90</v>
      </c>
      <c r="O7" s="120"/>
    </row>
    <row r="8" spans="2:15">
      <c r="B8" s="119"/>
      <c r="C8" s="144" t="s">
        <v>89</v>
      </c>
      <c r="O8" s="120"/>
    </row>
    <row r="9" spans="2:15">
      <c r="B9" s="119"/>
      <c r="D9" s="14" t="s">
        <v>82</v>
      </c>
      <c r="O9" s="120"/>
    </row>
    <row r="10" spans="2:15">
      <c r="B10" s="119"/>
      <c r="D10" s="118">
        <v>4400</v>
      </c>
      <c r="E10" s="144" t="s">
        <v>83</v>
      </c>
      <c r="F10" s="144" t="s">
        <v>84</v>
      </c>
      <c r="O10" s="120"/>
    </row>
    <row r="11" spans="2:15">
      <c r="B11" s="119"/>
      <c r="D11" s="118">
        <f>D10/0.0036</f>
        <v>1222222.2222222222</v>
      </c>
      <c r="E11" s="144" t="s">
        <v>86</v>
      </c>
      <c r="F11" s="144" t="s">
        <v>84</v>
      </c>
      <c r="O11" s="120"/>
    </row>
    <row r="12" spans="2:15">
      <c r="B12" s="119"/>
      <c r="D12" s="118">
        <v>310</v>
      </c>
      <c r="E12" s="144" t="s">
        <v>40</v>
      </c>
      <c r="F12" s="144" t="s">
        <v>85</v>
      </c>
      <c r="O12" s="120"/>
    </row>
    <row r="13" spans="2:15">
      <c r="B13" s="119"/>
      <c r="C13" s="144" t="s">
        <v>88</v>
      </c>
      <c r="D13" s="118">
        <f>D11/D12</f>
        <v>3942.652329749104</v>
      </c>
      <c r="F13" s="144" t="s">
        <v>87</v>
      </c>
      <c r="O13" s="120"/>
    </row>
    <row r="14" spans="2:15">
      <c r="B14" s="119"/>
      <c r="O14" s="120"/>
    </row>
    <row r="15" spans="2:15">
      <c r="B15" s="119"/>
      <c r="O15" s="120"/>
    </row>
    <row r="16" spans="2:15">
      <c r="B16" s="119"/>
      <c r="O16" s="120"/>
    </row>
    <row r="17" spans="2:15">
      <c r="B17" s="119"/>
      <c r="E17" s="144"/>
      <c r="O17" s="120"/>
    </row>
    <row r="18" spans="2:15">
      <c r="B18" s="119"/>
      <c r="O18" s="120"/>
    </row>
    <row r="19" spans="2:15">
      <c r="B19" s="119"/>
      <c r="O19" s="120"/>
    </row>
    <row r="20" spans="2:15">
      <c r="B20" s="119"/>
      <c r="O20" s="120"/>
    </row>
    <row r="21" spans="2:15">
      <c r="B21" s="119"/>
      <c r="O21" s="120"/>
    </row>
    <row r="22" spans="2:15">
      <c r="B22" s="119"/>
      <c r="O22" s="120"/>
    </row>
    <row r="23" spans="2:15">
      <c r="B23" s="119"/>
      <c r="O23" s="120"/>
    </row>
    <row r="24" spans="2:15">
      <c r="B24" s="119"/>
      <c r="O24" s="120"/>
    </row>
    <row r="25" spans="2:15">
      <c r="B25" s="119"/>
      <c r="O25" s="120"/>
    </row>
    <row r="26" spans="2:15">
      <c r="B26" s="119"/>
      <c r="O26" s="120"/>
    </row>
    <row r="27" spans="2:15">
      <c r="B27" s="119"/>
      <c r="O27" s="120"/>
    </row>
    <row r="28" spans="2:15">
      <c r="B28" s="119"/>
      <c r="O28" s="120"/>
    </row>
    <row r="29" spans="2:15">
      <c r="B29" s="119"/>
      <c r="O29" s="120"/>
    </row>
    <row r="30" spans="2:15">
      <c r="B30" s="119"/>
      <c r="O30" s="120"/>
    </row>
    <row r="31" spans="2:15">
      <c r="B31" s="119"/>
      <c r="O31" s="120"/>
    </row>
    <row r="32" spans="2:15">
      <c r="B32" s="119"/>
      <c r="O32" s="120"/>
    </row>
    <row r="33" spans="2:15">
      <c r="B33" s="119"/>
      <c r="C33" s="144" t="s">
        <v>73</v>
      </c>
      <c r="O33" s="120"/>
    </row>
    <row r="34" spans="2:15">
      <c r="B34" s="119"/>
      <c r="C34" s="144" t="s">
        <v>72</v>
      </c>
      <c r="O34" s="120"/>
    </row>
    <row r="35" spans="2:15">
      <c r="B35" s="119"/>
      <c r="O35" s="120"/>
    </row>
    <row r="36" spans="2:15">
      <c r="B36" s="119"/>
      <c r="C36" s="144" t="s">
        <v>39</v>
      </c>
      <c r="E36" s="118">
        <v>1.03</v>
      </c>
      <c r="G36" s="144" t="s">
        <v>74</v>
      </c>
      <c r="O36" s="120"/>
    </row>
    <row r="37" spans="2:15">
      <c r="B37" s="119"/>
      <c r="C37" s="144" t="s">
        <v>27</v>
      </c>
      <c r="E37" s="118">
        <v>5</v>
      </c>
      <c r="F37" s="144" t="s">
        <v>40</v>
      </c>
      <c r="O37" s="120"/>
    </row>
    <row r="38" spans="2:15">
      <c r="B38" s="119"/>
      <c r="O38" s="120"/>
    </row>
    <row r="39" spans="2:15">
      <c r="B39" s="119"/>
      <c r="C39" s="144" t="s">
        <v>75</v>
      </c>
      <c r="D39" s="141"/>
      <c r="E39" s="118">
        <v>60000</v>
      </c>
      <c r="F39" s="144" t="s">
        <v>76</v>
      </c>
      <c r="O39" s="120"/>
    </row>
    <row r="40" spans="2:15">
      <c r="B40" s="119"/>
      <c r="D40" s="144" t="s">
        <v>28</v>
      </c>
      <c r="E40" s="118">
        <f>E39*E37</f>
        <v>300000</v>
      </c>
      <c r="F40" s="138"/>
      <c r="O40" s="120"/>
    </row>
    <row r="41" spans="2:15">
      <c r="B41" s="119"/>
      <c r="D41" s="138"/>
      <c r="F41" s="138"/>
      <c r="O41" s="120"/>
    </row>
    <row r="42" spans="2:15">
      <c r="B42" s="119"/>
      <c r="C42" s="144" t="s">
        <v>77</v>
      </c>
      <c r="O42" s="120"/>
    </row>
    <row r="43" spans="2:15">
      <c r="B43" s="119"/>
      <c r="C43" s="144" t="s">
        <v>79</v>
      </c>
      <c r="E43" s="118">
        <v>2000</v>
      </c>
      <c r="F43" s="144" t="s">
        <v>76</v>
      </c>
      <c r="O43" s="120"/>
    </row>
    <row r="44" spans="2:15">
      <c r="B44" s="119"/>
      <c r="D44" s="118" t="s">
        <v>31</v>
      </c>
      <c r="E44" s="118">
        <f>E43*E37</f>
        <v>10000</v>
      </c>
      <c r="O44" s="120"/>
    </row>
    <row r="45" spans="2:15">
      <c r="B45" s="119"/>
      <c r="C45" s="144" t="s">
        <v>78</v>
      </c>
      <c r="E45" s="118">
        <v>1</v>
      </c>
      <c r="F45" s="144" t="s">
        <v>80</v>
      </c>
      <c r="G45" s="144" t="s">
        <v>81</v>
      </c>
      <c r="O45" s="120"/>
    </row>
    <row r="46" spans="2:15">
      <c r="B46" s="119"/>
      <c r="D46" s="118" t="s">
        <v>32</v>
      </c>
      <c r="E46" s="118">
        <f>E45*E37</f>
        <v>5</v>
      </c>
      <c r="F46" s="144"/>
      <c r="O46" s="120"/>
    </row>
    <row r="47" spans="2:15">
      <c r="B47" s="119"/>
      <c r="F47" s="144"/>
      <c r="O47" s="120"/>
    </row>
    <row r="48" spans="2:15">
      <c r="B48" s="119"/>
      <c r="O48" s="120"/>
    </row>
    <row r="49" spans="2:15">
      <c r="B49" s="119"/>
      <c r="O49" s="120"/>
    </row>
    <row r="50" spans="2:15">
      <c r="B50" s="119"/>
      <c r="D50" s="144" t="s">
        <v>35</v>
      </c>
      <c r="E50" s="118">
        <v>25</v>
      </c>
      <c r="O50" s="120"/>
    </row>
    <row r="51" spans="2:15">
      <c r="B51" s="119"/>
      <c r="D51" s="144" t="s">
        <v>34</v>
      </c>
      <c r="E51" s="118">
        <v>0.5</v>
      </c>
      <c r="O51" s="120"/>
    </row>
    <row r="52" spans="2:15">
      <c r="B52" s="119"/>
      <c r="D52" s="144" t="s">
        <v>23</v>
      </c>
      <c r="E52" s="118">
        <f>1-(0.01+(0.4/52))</f>
        <v>0.98230769230769233</v>
      </c>
      <c r="O52" s="120"/>
    </row>
    <row r="53" spans="2:15">
      <c r="B53" s="119"/>
      <c r="O53" s="120"/>
    </row>
    <row r="54" spans="2:15">
      <c r="B54" s="119"/>
      <c r="D54" s="152" t="s">
        <v>105</v>
      </c>
      <c r="E54" s="118">
        <v>1E-3</v>
      </c>
      <c r="F54" s="152" t="s">
        <v>76</v>
      </c>
      <c r="O54" s="120"/>
    </row>
    <row r="55" spans="2:15">
      <c r="B55" s="119"/>
      <c r="D55" s="152" t="s">
        <v>25</v>
      </c>
      <c r="E55" s="118">
        <f>E54*E37</f>
        <v>5.0000000000000001E-3</v>
      </c>
      <c r="O55" s="120"/>
    </row>
    <row r="56" spans="2:15">
      <c r="B56" s="119"/>
      <c r="O56" s="120"/>
    </row>
    <row r="57" spans="2:15">
      <c r="B57" s="119"/>
      <c r="O57" s="120"/>
    </row>
    <row r="58" spans="2:15">
      <c r="B58" s="119"/>
      <c r="O58" s="120"/>
    </row>
    <row r="59" spans="2:15">
      <c r="B59" s="119"/>
      <c r="O59" s="120"/>
    </row>
    <row r="60" spans="2:15">
      <c r="B60" s="119"/>
      <c r="O60" s="120"/>
    </row>
    <row r="61" spans="2:15">
      <c r="B61" s="119"/>
      <c r="O61" s="120"/>
    </row>
    <row r="62" spans="2:15">
      <c r="B62" s="119"/>
      <c r="O62" s="120"/>
    </row>
    <row r="63" spans="2:15">
      <c r="B63" s="119"/>
      <c r="O63" s="120"/>
    </row>
    <row r="64" spans="2:15">
      <c r="B64" s="119"/>
      <c r="O64" s="120"/>
    </row>
    <row r="65" spans="2:15">
      <c r="B65" s="119"/>
      <c r="O65" s="120"/>
    </row>
    <row r="66" spans="2:15">
      <c r="B66" s="119"/>
      <c r="O66" s="120"/>
    </row>
    <row r="67" spans="2:15">
      <c r="B67" s="119"/>
      <c r="O67" s="120"/>
    </row>
    <row r="68" spans="2:15">
      <c r="B68" s="119"/>
      <c r="O68" s="120"/>
    </row>
    <row r="69" spans="2:15">
      <c r="B69" s="119"/>
      <c r="O69" s="120"/>
    </row>
    <row r="70" spans="2:15">
      <c r="B70" s="119"/>
      <c r="O70" s="120"/>
    </row>
    <row r="71" spans="2:15">
      <c r="B71" s="119"/>
      <c r="O71" s="120"/>
    </row>
    <row r="72" spans="2:15">
      <c r="B72" s="119"/>
      <c r="O72" s="120"/>
    </row>
    <row r="73" spans="2:15">
      <c r="B73" s="119"/>
      <c r="O73" s="120"/>
    </row>
    <row r="74" spans="2:15">
      <c r="B74" s="119"/>
      <c r="O74" s="120"/>
    </row>
    <row r="75" spans="2:15">
      <c r="B75" s="119"/>
      <c r="O75" s="120"/>
    </row>
    <row r="76" spans="2:15">
      <c r="B76" s="140"/>
      <c r="O76" s="120"/>
    </row>
    <row r="77" spans="2:15">
      <c r="B77" s="119"/>
      <c r="C77" s="141"/>
      <c r="O77" s="120"/>
    </row>
    <row r="78" spans="2:15">
      <c r="B78" s="119"/>
      <c r="O78" s="120"/>
    </row>
    <row r="79" spans="2:15">
      <c r="B79" s="119"/>
      <c r="O79" s="120"/>
    </row>
    <row r="80" spans="2:15">
      <c r="B80" s="119"/>
      <c r="O80" s="120"/>
    </row>
    <row r="81" spans="2:15">
      <c r="B81" s="119"/>
      <c r="D81" s="141"/>
      <c r="F81" s="141"/>
      <c r="O81" s="120"/>
    </row>
    <row r="82" spans="2:15">
      <c r="B82" s="119"/>
      <c r="D82" s="141"/>
      <c r="F82" s="141"/>
      <c r="O82" s="120"/>
    </row>
    <row r="83" spans="2:15">
      <c r="B83" s="119"/>
      <c r="O83" s="120"/>
    </row>
    <row r="84" spans="2:15">
      <c r="B84" s="119"/>
      <c r="O84" s="120"/>
    </row>
    <row r="85" spans="2:15">
      <c r="B85" s="119"/>
      <c r="O85" s="120"/>
    </row>
    <row r="86" spans="2:15">
      <c r="B86" s="119"/>
      <c r="O86" s="120"/>
    </row>
    <row r="87" spans="2:15">
      <c r="B87" s="119"/>
      <c r="O87" s="120"/>
    </row>
    <row r="88" spans="2:15">
      <c r="B88" s="119"/>
      <c r="O88" s="120"/>
    </row>
    <row r="89" spans="2:15">
      <c r="B89" s="119"/>
      <c r="O89" s="120"/>
    </row>
    <row r="90" spans="2:15">
      <c r="B90" s="119"/>
      <c r="O90" s="120"/>
    </row>
    <row r="91" spans="2:15">
      <c r="B91" s="119"/>
      <c r="O91" s="120"/>
    </row>
    <row r="92" spans="2:15">
      <c r="B92" s="119"/>
      <c r="O92" s="120"/>
    </row>
    <row r="93" spans="2:15">
      <c r="B93" s="119"/>
      <c r="D93" s="141"/>
      <c r="O93" s="120"/>
    </row>
    <row r="94" spans="2:15">
      <c r="B94" s="119"/>
      <c r="D94" s="142"/>
      <c r="F94" s="141"/>
      <c r="O94" s="120"/>
    </row>
    <row r="95" spans="2:15">
      <c r="B95" s="119"/>
      <c r="D95" s="142"/>
      <c r="O95" s="120"/>
    </row>
    <row r="96" spans="2:15">
      <c r="B96" s="119"/>
      <c r="O96" s="120"/>
    </row>
    <row r="97" spans="2:15">
      <c r="B97" s="119"/>
      <c r="O97" s="120"/>
    </row>
    <row r="98" spans="2:15">
      <c r="B98" s="119"/>
      <c r="O98" s="120"/>
    </row>
    <row r="99" spans="2:15">
      <c r="B99" s="119"/>
      <c r="O99" s="120"/>
    </row>
    <row r="100" spans="2:15">
      <c r="B100" s="119"/>
      <c r="O100" s="120"/>
    </row>
    <row r="101" spans="2:15">
      <c r="B101" s="119"/>
      <c r="O101" s="120"/>
    </row>
    <row r="102" spans="2:15">
      <c r="B102" s="119"/>
      <c r="O102" s="120"/>
    </row>
    <row r="103" spans="2:15">
      <c r="B103" s="119"/>
      <c r="O103" s="120"/>
    </row>
    <row r="104" spans="2:15">
      <c r="B104" s="119"/>
      <c r="O104" s="120"/>
    </row>
    <row r="105" spans="2:15">
      <c r="B105" s="119"/>
      <c r="O105" s="120"/>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dcterms:created xsi:type="dcterms:W3CDTF">2011-10-26T09:05:09Z</dcterms:created>
  <dcterms:modified xsi:type="dcterms:W3CDTF">2023-08-23T11:39:25Z</dcterms:modified>
</cp:coreProperties>
</file>